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Раздел 1" sheetId="1" r:id="rId1"/>
    <sheet name="Раздел 2" sheetId="2" r:id="rId2"/>
  </sheets>
  <definedNames>
    <definedName name="_xlnm.Print_Titles" localSheetId="1">'Раздел 2'!$2:$5</definedName>
  </definedNames>
  <calcPr fullCalcOnLoad="1"/>
</workbook>
</file>

<file path=xl/sharedStrings.xml><?xml version="1.0" encoding="utf-8"?>
<sst xmlns="http://schemas.openxmlformats.org/spreadsheetml/2006/main" count="107" uniqueCount="89">
  <si>
    <t>Финансовый отчет о целевом использовании денежных средств (гранта)</t>
  </si>
  <si>
    <t>Раздел 1. Общая информация</t>
  </si>
  <si>
    <t>Грантополучатель</t>
  </si>
  <si>
    <t>Наименование Проекта</t>
  </si>
  <si>
    <t>Номер и дата заключения Договора</t>
  </si>
  <si>
    <t>Дата составления отчета</t>
  </si>
  <si>
    <t>Общий объем финансирования Проекта (руб.)</t>
  </si>
  <si>
    <t>в том числе:</t>
  </si>
  <si>
    <t>Остаток средств (гранта) на начало отчетного периода</t>
  </si>
  <si>
    <t>Получено средств (гранта) в отчетном периоде (руб.)</t>
  </si>
  <si>
    <t>Остаток средств (гранта) на конец отчетного периода (руб.)</t>
  </si>
  <si>
    <t>6.1.</t>
  </si>
  <si>
    <t>6.2.</t>
  </si>
  <si>
    <t>7.</t>
  </si>
  <si>
    <t>8.</t>
  </si>
  <si>
    <t>9.</t>
  </si>
  <si>
    <t>1.</t>
  </si>
  <si>
    <t>2.</t>
  </si>
  <si>
    <t>3.</t>
  </si>
  <si>
    <t>4.</t>
  </si>
  <si>
    <t>5.</t>
  </si>
  <si>
    <t>6.</t>
  </si>
  <si>
    <t>М.П.</t>
  </si>
  <si>
    <t>Наименование статьи расходов Бюджета Проекта</t>
  </si>
  <si>
    <t>Предусмотрено средств на реализацию мероприятий Проекта</t>
  </si>
  <si>
    <t>грант</t>
  </si>
  <si>
    <t>собственные и привлеченные (благотворительные) средства</t>
  </si>
  <si>
    <t>Фактически израсходовано средств на реализацию мероприятий Проекта</t>
  </si>
  <si>
    <t>за первый отчетный период</t>
  </si>
  <si>
    <t>за второй отчетный период</t>
  </si>
  <si>
    <t>Всего</t>
  </si>
  <si>
    <t>Остаток средств на конец отчетного периода</t>
  </si>
  <si>
    <t>Административные расходы, связанные с реализацией мероприятий Проекта, в том числе:</t>
  </si>
  <si>
    <t>1.1.</t>
  </si>
  <si>
    <t>1.2.</t>
  </si>
  <si>
    <t>Канцелярские товары</t>
  </si>
  <si>
    <t>1.3.</t>
  </si>
  <si>
    <t>Командировочные расходы исполнителей Проекта</t>
  </si>
  <si>
    <t>Итого:</t>
  </si>
  <si>
    <t>Расходы, связанные с реализацией мероприятий Проекта, в том числе:</t>
  </si>
  <si>
    <t>2.1.</t>
  </si>
  <si>
    <t>2.2.</t>
  </si>
  <si>
    <t>2.3.</t>
  </si>
  <si>
    <t>Расходы на деловые поездки, непосредственно связанные с проведением мероприятий Проекта</t>
  </si>
  <si>
    <t>2.4.</t>
  </si>
  <si>
    <t>2.5.</t>
  </si>
  <si>
    <t>Расходы на проведение мероприятий по повышению квалификации</t>
  </si>
  <si>
    <t>2.6.</t>
  </si>
  <si>
    <t>2.7.</t>
  </si>
  <si>
    <t>Приобретение расходных материалов</t>
  </si>
  <si>
    <t>2.8.</t>
  </si>
  <si>
    <t>Приобретение основных средств</t>
  </si>
  <si>
    <t>2.9.</t>
  </si>
  <si>
    <t>Охрана помещений при проведении мероприятий Проекта</t>
  </si>
  <si>
    <t>2.10.</t>
  </si>
  <si>
    <t>Прочие расходы</t>
  </si>
  <si>
    <t>Всего:</t>
  </si>
  <si>
    <t>/                                                 /</t>
  </si>
  <si>
    <t>Главный бухгалтер</t>
  </si>
  <si>
    <t>Подготовка и издание материалов по обобщению инновационных технологий, моделей и методик, разработанных (применяемых) в Проекте</t>
  </si>
  <si>
    <t>от Фонда поддержки детей, находящихся в трудной жизненной ситуации</t>
  </si>
  <si>
    <t>"Отчет принят"</t>
  </si>
  <si>
    <t>Председатель правления Фонда /__________________________ / М.В. Гордеева</t>
  </si>
  <si>
    <t>Средства гранта (руб.)</t>
  </si>
  <si>
    <t>Собственные и привлеченные (благотворительные) средства (руб.)</t>
  </si>
  <si>
    <t>за третий отчетный период</t>
  </si>
  <si>
    <t>№№ п/п</t>
  </si>
  <si>
    <r>
      <t xml:space="preserve">Отчетный период (выделить строку отчетного периода желтым цветом) </t>
    </r>
    <r>
      <rPr>
        <sz val="12"/>
        <rFont val="Times New Roman"/>
        <family val="1"/>
      </rPr>
      <t>(в случае несоответствия с указанными датами начала и окончания реализации мероприятий Проекта допускается изменение)</t>
    </r>
  </si>
  <si>
    <t>Аренда помещений, оборудования и транспортных средств для проведения мероприятий Проекта</t>
  </si>
  <si>
    <t>за четвертый отчетный период</t>
  </si>
  <si>
    <t>Раздел 2. Отчет о фактических расходах по статьям расходов Бюджета Проекта (в рублях)</t>
  </si>
  <si>
    <t>в сумме _________________(______________________________________) рублей</t>
  </si>
  <si>
    <t xml:space="preserve">                                                                     подпись                       расшифровка подписи</t>
  </si>
  <si>
    <t>Первый отчетный период - с 1 апреля 2015 года по 30 сентября 2015 года</t>
  </si>
  <si>
    <t>Второй отчетный период - с 1 октября 2015 года по 31 декабря 2015 года</t>
  </si>
  <si>
    <t>Третий отчетный период - с 1 января 2016 года по 30 июня 2016 года</t>
  </si>
  <si>
    <t>Четвертый отчетный период - с 1 июля 2016 года по 30 сентября 2016 года</t>
  </si>
  <si>
    <t>Оплата труда исполнителей Проекта, включая страховые взносы во  внебюджетные фонды</t>
  </si>
  <si>
    <t xml:space="preserve">Оплата услуг привлеченных специалистов </t>
  </si>
  <si>
    <t>Расходы на проведение мероприятий  по оздоровлению, социальной реабилитации и интеграции в общество детей, находящихся в трудной жизненной ситуации</t>
  </si>
  <si>
    <t>Фактически израсходовано средств (гранта) в отчетном периоде (руб.)</t>
  </si>
  <si>
    <t>10.</t>
  </si>
  <si>
    <t>Должность руководителя                              подпись                     расшифровка подписи</t>
  </si>
  <si>
    <t>Директор государственного бюджетного профессионального образовательно-оздоровительного реабилитационного учреждения «Ессентукский центр реабилитации инвалидов и лиц с ограниченными возможностями здоровья»</t>
  </si>
  <si>
    <t>Е.В. Герасименко</t>
  </si>
  <si>
    <t>государственное бюджетное профессиональное образовательно-оздоровительное реабилитационное учреждение «Ессентукский центр реабилитации инвалидов и лиц с ограниченными возможностями здоровья»</t>
  </si>
  <si>
    <t>«Создай себя сам»</t>
  </si>
  <si>
    <t>01-02-219п-2014.8/31 от 17.04.2015</t>
  </si>
  <si>
    <t>О.Н.Бадовская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</si>
</sst>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left" wrapText="1"/>
    </xf>
    <xf numFmtId="0" fontId="1" fillId="2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24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right" wrapText="1"/>
    </xf>
    <xf numFmtId="3" fontId="23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3" fontId="23" fillId="0" borderId="10" xfId="0" applyNumberFormat="1" applyFont="1" applyBorder="1" applyAlignment="1">
      <alignment horizontal="left" wrapText="1"/>
    </xf>
    <xf numFmtId="14" fontId="23" fillId="0" borderId="10" xfId="0" applyNumberFormat="1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2" fillId="0" borderId="15" xfId="0" applyFont="1" applyBorder="1" applyAlignment="1">
      <alignment horizontal="left"/>
    </xf>
    <xf numFmtId="0" fontId="1" fillId="21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B13">
      <selection activeCell="C14" sqref="C14"/>
    </sheetView>
  </sheetViews>
  <sheetFormatPr defaultColWidth="8.875" defaultRowHeight="12.75"/>
  <cols>
    <col min="1" max="1" width="6.625" style="1" customWidth="1"/>
    <col min="2" max="2" width="54.125" style="1" customWidth="1"/>
    <col min="3" max="3" width="82.75390625" style="1" customWidth="1"/>
    <col min="4" max="16384" width="8.875" style="1" customWidth="1"/>
  </cols>
  <sheetData>
    <row r="1" ht="15.75">
      <c r="C1" s="14"/>
    </row>
    <row r="2" ht="14.25" customHeight="1">
      <c r="C2" s="14"/>
    </row>
    <row r="3" spans="1:3" ht="13.5" customHeight="1">
      <c r="A3" s="15"/>
      <c r="B3" s="15"/>
      <c r="C3" s="14"/>
    </row>
    <row r="4" spans="1:3" ht="15.75">
      <c r="A4" s="38" t="s">
        <v>61</v>
      </c>
      <c r="B4" s="38"/>
      <c r="C4" s="14"/>
    </row>
    <row r="5" spans="1:3" ht="24" customHeight="1">
      <c r="A5" s="39" t="s">
        <v>71</v>
      </c>
      <c r="B5" s="39"/>
      <c r="C5" s="39"/>
    </row>
    <row r="6" spans="1:3" ht="15.75">
      <c r="A6" s="39" t="s">
        <v>60</v>
      </c>
      <c r="B6" s="39"/>
      <c r="C6" s="39"/>
    </row>
    <row r="7" spans="1:2" ht="15" customHeight="1">
      <c r="A7" s="7" t="s">
        <v>62</v>
      </c>
      <c r="B7" s="7"/>
    </row>
    <row r="8" ht="14.25" customHeight="1">
      <c r="B8" s="19" t="s">
        <v>22</v>
      </c>
    </row>
    <row r="9" spans="1:3" ht="21.75" customHeight="1">
      <c r="A9" s="40" t="s">
        <v>0</v>
      </c>
      <c r="B9" s="40"/>
      <c r="C9" s="40"/>
    </row>
    <row r="10" spans="1:3" ht="29.25" customHeight="1">
      <c r="A10" s="6" t="s">
        <v>66</v>
      </c>
      <c r="B10" s="41" t="s">
        <v>1</v>
      </c>
      <c r="C10" s="41"/>
    </row>
    <row r="11" spans="1:3" ht="47.25">
      <c r="A11" s="2" t="s">
        <v>16</v>
      </c>
      <c r="B11" s="3" t="s">
        <v>2</v>
      </c>
      <c r="C11" s="4" t="s">
        <v>85</v>
      </c>
    </row>
    <row r="12" spans="1:3" ht="27.75" customHeight="1">
      <c r="A12" s="2" t="s">
        <v>17</v>
      </c>
      <c r="B12" s="3" t="s">
        <v>3</v>
      </c>
      <c r="C12" s="4" t="s">
        <v>86</v>
      </c>
    </row>
    <row r="13" spans="1:3" ht="19.5" customHeight="1">
      <c r="A13" s="2" t="s">
        <v>18</v>
      </c>
      <c r="B13" s="3" t="s">
        <v>4</v>
      </c>
      <c r="C13" s="4" t="s">
        <v>87</v>
      </c>
    </row>
    <row r="14" spans="1:3" ht="19.5" customHeight="1">
      <c r="A14" s="2" t="s">
        <v>19</v>
      </c>
      <c r="B14" s="3" t="s">
        <v>5</v>
      </c>
      <c r="C14" s="31">
        <v>42648</v>
      </c>
    </row>
    <row r="15" spans="1:3" ht="17.25" customHeight="1">
      <c r="A15" s="32" t="s">
        <v>20</v>
      </c>
      <c r="B15" s="35" t="s">
        <v>67</v>
      </c>
      <c r="C15" s="21" t="s">
        <v>73</v>
      </c>
    </row>
    <row r="16" spans="1:3" ht="17.25" customHeight="1">
      <c r="A16" s="33"/>
      <c r="B16" s="36"/>
      <c r="C16" s="21" t="s">
        <v>74</v>
      </c>
    </row>
    <row r="17" spans="1:3" ht="17.25" customHeight="1">
      <c r="A17" s="33"/>
      <c r="B17" s="36"/>
      <c r="C17" s="23" t="s">
        <v>75</v>
      </c>
    </row>
    <row r="18" spans="1:3" ht="17.25" customHeight="1">
      <c r="A18" s="34"/>
      <c r="B18" s="37"/>
      <c r="C18" s="20" t="s">
        <v>76</v>
      </c>
    </row>
    <row r="19" spans="1:3" ht="24.75" customHeight="1">
      <c r="A19" s="2" t="s">
        <v>21</v>
      </c>
      <c r="B19" s="3" t="s">
        <v>6</v>
      </c>
      <c r="C19" s="5">
        <f>C21+C22</f>
        <v>2100000</v>
      </c>
    </row>
    <row r="20" spans="1:3" ht="15" customHeight="1">
      <c r="A20" s="2"/>
      <c r="B20" s="3" t="s">
        <v>7</v>
      </c>
      <c r="C20" s="5"/>
    </row>
    <row r="21" spans="1:3" ht="29.25" customHeight="1">
      <c r="A21" s="2" t="s">
        <v>11</v>
      </c>
      <c r="B21" s="3" t="s">
        <v>64</v>
      </c>
      <c r="C21" s="5">
        <f>'Раздел 2'!D23</f>
        <v>600000</v>
      </c>
    </row>
    <row r="22" spans="1:3" ht="23.25" customHeight="1">
      <c r="A22" s="2" t="s">
        <v>12</v>
      </c>
      <c r="B22" s="3" t="s">
        <v>63</v>
      </c>
      <c r="C22" s="5">
        <f>'Раздел 2'!C23</f>
        <v>1500000</v>
      </c>
    </row>
    <row r="23" spans="1:3" ht="32.25" customHeight="1">
      <c r="A23" s="2" t="s">
        <v>13</v>
      </c>
      <c r="B23" s="3" t="s">
        <v>8</v>
      </c>
      <c r="C23" s="5">
        <v>378374</v>
      </c>
    </row>
    <row r="24" spans="1:3" ht="31.5" customHeight="1">
      <c r="A24" s="2" t="s">
        <v>14</v>
      </c>
      <c r="B24" s="3" t="s">
        <v>9</v>
      </c>
      <c r="C24" s="5">
        <v>0</v>
      </c>
    </row>
    <row r="25" spans="1:3" ht="31.5" customHeight="1">
      <c r="A25" s="2" t="s">
        <v>15</v>
      </c>
      <c r="B25" s="3" t="s">
        <v>80</v>
      </c>
      <c r="C25" s="30">
        <f>'Раздел 2'!K23</f>
        <v>525026</v>
      </c>
    </row>
    <row r="26" spans="1:3" ht="31.5" customHeight="1">
      <c r="A26" s="2" t="s">
        <v>81</v>
      </c>
      <c r="B26" s="3" t="s">
        <v>10</v>
      </c>
      <c r="C26" s="30">
        <f>C23+C24-C25</f>
        <v>-146652</v>
      </c>
    </row>
  </sheetData>
  <sheetProtection/>
  <mergeCells count="7">
    <mergeCell ref="A15:A18"/>
    <mergeCell ref="B15:B18"/>
    <mergeCell ref="A4:B4"/>
    <mergeCell ref="A6:C6"/>
    <mergeCell ref="A5:C5"/>
    <mergeCell ref="A9:C9"/>
    <mergeCell ref="B10:C10"/>
  </mergeCells>
  <printOptions/>
  <pageMargins left="0.3937007874015748" right="0.1968503937007874" top="0.1968503937007874" bottom="0.1968503937007874" header="0" footer="0.1968503937007874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20">
      <selection activeCell="A1" sqref="A1:P1"/>
    </sheetView>
  </sheetViews>
  <sheetFormatPr defaultColWidth="8.875" defaultRowHeight="12.75"/>
  <cols>
    <col min="1" max="1" width="5.375" style="1" customWidth="1"/>
    <col min="2" max="2" width="32.125" style="1" customWidth="1"/>
    <col min="3" max="10" width="10.75390625" style="1" customWidth="1"/>
    <col min="11" max="12" width="10.75390625" style="29" customWidth="1"/>
    <col min="13" max="16" width="10.75390625" style="1" customWidth="1"/>
    <col min="17" max="16384" width="8.875" style="1" customWidth="1"/>
  </cols>
  <sheetData>
    <row r="1" spans="1:16" ht="29.25" customHeight="1">
      <c r="A1" s="49" t="s">
        <v>70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21" customHeight="1">
      <c r="A2" s="45" t="s">
        <v>66</v>
      </c>
      <c r="B2" s="45" t="s">
        <v>23</v>
      </c>
      <c r="C2" s="45" t="s">
        <v>24</v>
      </c>
      <c r="D2" s="45"/>
      <c r="E2" s="45" t="s">
        <v>27</v>
      </c>
      <c r="F2" s="45"/>
      <c r="G2" s="45"/>
      <c r="H2" s="45"/>
      <c r="I2" s="45"/>
      <c r="J2" s="45"/>
      <c r="K2" s="45"/>
      <c r="L2" s="45"/>
      <c r="M2" s="45"/>
      <c r="N2" s="45"/>
      <c r="O2" s="45" t="s">
        <v>31</v>
      </c>
      <c r="P2" s="45"/>
    </row>
    <row r="3" spans="1:16" ht="31.5" customHeight="1">
      <c r="A3" s="45"/>
      <c r="B3" s="45"/>
      <c r="C3" s="45"/>
      <c r="D3" s="45"/>
      <c r="E3" s="45" t="s">
        <v>28</v>
      </c>
      <c r="F3" s="45"/>
      <c r="G3" s="45" t="s">
        <v>29</v>
      </c>
      <c r="H3" s="45"/>
      <c r="I3" s="45" t="s">
        <v>65</v>
      </c>
      <c r="J3" s="45"/>
      <c r="K3" s="46" t="s">
        <v>69</v>
      </c>
      <c r="L3" s="46"/>
      <c r="M3" s="45" t="s">
        <v>30</v>
      </c>
      <c r="N3" s="45"/>
      <c r="O3" s="45"/>
      <c r="P3" s="45"/>
    </row>
    <row r="4" spans="1:16" ht="105" customHeight="1">
      <c r="A4" s="45"/>
      <c r="B4" s="45"/>
      <c r="C4" s="16" t="s">
        <v>25</v>
      </c>
      <c r="D4" s="16" t="s">
        <v>26</v>
      </c>
      <c r="E4" s="16" t="s">
        <v>25</v>
      </c>
      <c r="F4" s="16" t="s">
        <v>26</v>
      </c>
      <c r="G4" s="16" t="s">
        <v>25</v>
      </c>
      <c r="H4" s="16" t="s">
        <v>26</v>
      </c>
      <c r="I4" s="16" t="s">
        <v>25</v>
      </c>
      <c r="J4" s="16" t="s">
        <v>26</v>
      </c>
      <c r="K4" s="25" t="s">
        <v>25</v>
      </c>
      <c r="L4" s="25" t="s">
        <v>26</v>
      </c>
      <c r="M4" s="16" t="s">
        <v>25</v>
      </c>
      <c r="N4" s="16" t="s">
        <v>26</v>
      </c>
      <c r="O4" s="16" t="s">
        <v>25</v>
      </c>
      <c r="P4" s="16" t="s">
        <v>26</v>
      </c>
    </row>
    <row r="5" spans="1:16" ht="15.7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26">
        <v>11</v>
      </c>
      <c r="L5" s="26">
        <v>12</v>
      </c>
      <c r="M5" s="12">
        <v>13</v>
      </c>
      <c r="N5" s="12">
        <v>14</v>
      </c>
      <c r="O5" s="12">
        <v>15</v>
      </c>
      <c r="P5" s="12">
        <v>16</v>
      </c>
    </row>
    <row r="6" spans="1:16" ht="30" customHeight="1">
      <c r="A6" s="8" t="s">
        <v>16</v>
      </c>
      <c r="B6" s="47" t="s">
        <v>32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6" ht="63">
      <c r="A7" s="9" t="s">
        <v>33</v>
      </c>
      <c r="B7" s="4" t="s">
        <v>77</v>
      </c>
      <c r="C7" s="10">
        <v>140616</v>
      </c>
      <c r="D7" s="10">
        <v>0</v>
      </c>
      <c r="E7" s="10">
        <v>45756</v>
      </c>
      <c r="F7" s="10">
        <v>0</v>
      </c>
      <c r="G7" s="10">
        <v>22878</v>
      </c>
      <c r="H7" s="10">
        <v>0</v>
      </c>
      <c r="I7" s="22">
        <v>45756</v>
      </c>
      <c r="J7" s="10">
        <v>0</v>
      </c>
      <c r="K7" s="22">
        <v>22878</v>
      </c>
      <c r="L7" s="22">
        <v>0</v>
      </c>
      <c r="M7" s="10">
        <f aca="true" t="shared" si="0" ref="M7:N9">E7+G7+I7+K7</f>
        <v>137268</v>
      </c>
      <c r="N7" s="10">
        <f t="shared" si="0"/>
        <v>0</v>
      </c>
      <c r="O7" s="10">
        <f aca="true" t="shared" si="1" ref="O7:P9">C7-M7</f>
        <v>3348</v>
      </c>
      <c r="P7" s="10">
        <f>D7-N7</f>
        <v>0</v>
      </c>
    </row>
    <row r="8" spans="1:16" ht="30" customHeight="1">
      <c r="A8" s="9" t="s">
        <v>34</v>
      </c>
      <c r="B8" s="4" t="s">
        <v>35</v>
      </c>
      <c r="C8" s="10">
        <v>4384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22">
        <v>4384</v>
      </c>
      <c r="L8" s="22">
        <v>0</v>
      </c>
      <c r="M8" s="10">
        <f t="shared" si="0"/>
        <v>4384</v>
      </c>
      <c r="N8" s="10">
        <f t="shared" si="0"/>
        <v>0</v>
      </c>
      <c r="O8" s="10">
        <f t="shared" si="1"/>
        <v>0</v>
      </c>
      <c r="P8" s="10">
        <f t="shared" si="1"/>
        <v>0</v>
      </c>
    </row>
    <row r="9" spans="1:16" ht="30" customHeight="1">
      <c r="A9" s="9" t="s">
        <v>36</v>
      </c>
      <c r="B9" s="4" t="s">
        <v>37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22">
        <v>0</v>
      </c>
      <c r="L9" s="22">
        <v>0</v>
      </c>
      <c r="M9" s="10">
        <f t="shared" si="0"/>
        <v>0</v>
      </c>
      <c r="N9" s="10">
        <f t="shared" si="0"/>
        <v>0</v>
      </c>
      <c r="O9" s="10">
        <f t="shared" si="1"/>
        <v>0</v>
      </c>
      <c r="P9" s="10">
        <f t="shared" si="1"/>
        <v>0</v>
      </c>
    </row>
    <row r="10" spans="1:16" ht="30" customHeight="1">
      <c r="A10" s="9"/>
      <c r="B10" s="11" t="s">
        <v>38</v>
      </c>
      <c r="C10" s="13">
        <f>SUM(C7:C9)</f>
        <v>145000</v>
      </c>
      <c r="D10" s="13">
        <f aca="true" t="shared" si="2" ref="D10:P10">SUM(D7:D9)</f>
        <v>0</v>
      </c>
      <c r="E10" s="13">
        <f t="shared" si="2"/>
        <v>45756</v>
      </c>
      <c r="F10" s="13">
        <f t="shared" si="2"/>
        <v>0</v>
      </c>
      <c r="G10" s="13">
        <f t="shared" si="2"/>
        <v>22878</v>
      </c>
      <c r="H10" s="13">
        <f t="shared" si="2"/>
        <v>0</v>
      </c>
      <c r="I10" s="13">
        <f t="shared" si="2"/>
        <v>45756</v>
      </c>
      <c r="J10" s="13">
        <f t="shared" si="2"/>
        <v>0</v>
      </c>
      <c r="K10" s="27">
        <f t="shared" si="2"/>
        <v>27262</v>
      </c>
      <c r="L10" s="27">
        <f t="shared" si="2"/>
        <v>0</v>
      </c>
      <c r="M10" s="13">
        <f t="shared" si="2"/>
        <v>141652</v>
      </c>
      <c r="N10" s="13">
        <f t="shared" si="2"/>
        <v>0</v>
      </c>
      <c r="O10" s="13">
        <f t="shared" si="2"/>
        <v>3348</v>
      </c>
      <c r="P10" s="13">
        <f t="shared" si="2"/>
        <v>0</v>
      </c>
    </row>
    <row r="11" spans="1:16" ht="30" customHeight="1">
      <c r="A11" s="8" t="s">
        <v>17</v>
      </c>
      <c r="B11" s="47" t="s">
        <v>39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</row>
    <row r="12" spans="1:16" ht="30" customHeight="1">
      <c r="A12" s="9" t="s">
        <v>40</v>
      </c>
      <c r="B12" s="4" t="s">
        <v>78</v>
      </c>
      <c r="C12" s="10">
        <v>252929</v>
      </c>
      <c r="D12" s="10">
        <v>0</v>
      </c>
      <c r="E12" s="10">
        <v>147436</v>
      </c>
      <c r="F12" s="10">
        <v>0</v>
      </c>
      <c r="G12" s="10">
        <v>47027</v>
      </c>
      <c r="H12" s="10">
        <v>0</v>
      </c>
      <c r="I12" s="22">
        <v>35588</v>
      </c>
      <c r="J12" s="10">
        <v>0</v>
      </c>
      <c r="K12" s="22">
        <v>22878</v>
      </c>
      <c r="L12" s="22">
        <v>0</v>
      </c>
      <c r="M12" s="10">
        <f>E12+G12+I12+K12</f>
        <v>252929</v>
      </c>
      <c r="N12" s="10">
        <f>F12+H12+J12+L12</f>
        <v>0</v>
      </c>
      <c r="O12" s="10">
        <f>C12-M12</f>
        <v>0</v>
      </c>
      <c r="P12" s="10">
        <f>D12-N12</f>
        <v>0</v>
      </c>
    </row>
    <row r="13" spans="1:16" ht="63" customHeight="1">
      <c r="A13" s="9" t="s">
        <v>41</v>
      </c>
      <c r="B13" s="4" t="s">
        <v>68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22">
        <v>0</v>
      </c>
      <c r="L13" s="22">
        <v>0</v>
      </c>
      <c r="M13" s="10">
        <f aca="true" t="shared" si="3" ref="M13:M21">E13+G13+I13+K13</f>
        <v>0</v>
      </c>
      <c r="N13" s="10">
        <f aca="true" t="shared" si="4" ref="N13:N21">F13+H13+J13+L13</f>
        <v>0</v>
      </c>
      <c r="O13" s="10">
        <f aca="true" t="shared" si="5" ref="O13:O21">C13-M13</f>
        <v>0</v>
      </c>
      <c r="P13" s="10">
        <f aca="true" t="shared" si="6" ref="P13:P21">D13-N13</f>
        <v>0</v>
      </c>
    </row>
    <row r="14" spans="1:16" ht="64.5" customHeight="1">
      <c r="A14" s="9" t="s">
        <v>42</v>
      </c>
      <c r="B14" s="4" t="s">
        <v>43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22">
        <v>0</v>
      </c>
      <c r="L14" s="22">
        <v>0</v>
      </c>
      <c r="M14" s="10">
        <f t="shared" si="3"/>
        <v>0</v>
      </c>
      <c r="N14" s="10">
        <f t="shared" si="4"/>
        <v>0</v>
      </c>
      <c r="O14" s="10">
        <f t="shared" si="5"/>
        <v>0</v>
      </c>
      <c r="P14" s="10">
        <f t="shared" si="6"/>
        <v>0</v>
      </c>
    </row>
    <row r="15" spans="1:16" ht="96" customHeight="1">
      <c r="A15" s="9" t="s">
        <v>44</v>
      </c>
      <c r="B15" s="4" t="s">
        <v>59</v>
      </c>
      <c r="C15" s="10">
        <v>75000</v>
      </c>
      <c r="D15" s="10">
        <v>50000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50000</v>
      </c>
      <c r="K15" s="22">
        <v>75000</v>
      </c>
      <c r="L15" s="22">
        <v>0</v>
      </c>
      <c r="M15" s="10">
        <f t="shared" si="3"/>
        <v>75000</v>
      </c>
      <c r="N15" s="10">
        <f t="shared" si="4"/>
        <v>50000</v>
      </c>
      <c r="O15" s="10">
        <f t="shared" si="5"/>
        <v>0</v>
      </c>
      <c r="P15" s="10">
        <f t="shared" si="6"/>
        <v>0</v>
      </c>
    </row>
    <row r="16" spans="1:16" ht="49.5" customHeight="1">
      <c r="A16" s="9" t="s">
        <v>45</v>
      </c>
      <c r="B16" s="4" t="s">
        <v>46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22">
        <v>0</v>
      </c>
      <c r="L16" s="22">
        <v>0</v>
      </c>
      <c r="M16" s="10">
        <f t="shared" si="3"/>
        <v>0</v>
      </c>
      <c r="N16" s="10">
        <f t="shared" si="4"/>
        <v>0</v>
      </c>
      <c r="O16" s="10">
        <f t="shared" si="5"/>
        <v>0</v>
      </c>
      <c r="P16" s="10">
        <f t="shared" si="6"/>
        <v>0</v>
      </c>
    </row>
    <row r="17" spans="1:16" ht="99" customHeight="1">
      <c r="A17" s="9" t="s">
        <v>47</v>
      </c>
      <c r="B17" s="4" t="s">
        <v>79</v>
      </c>
      <c r="C17" s="10">
        <v>100000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22">
        <v>100000</v>
      </c>
      <c r="J17" s="22">
        <v>0</v>
      </c>
      <c r="K17" s="22">
        <v>0</v>
      </c>
      <c r="L17" s="22">
        <v>0</v>
      </c>
      <c r="M17" s="10">
        <f t="shared" si="3"/>
        <v>100000</v>
      </c>
      <c r="N17" s="10">
        <f t="shared" si="4"/>
        <v>0</v>
      </c>
      <c r="O17" s="10">
        <f t="shared" si="5"/>
        <v>0</v>
      </c>
      <c r="P17" s="10">
        <f>D17-N17</f>
        <v>0</v>
      </c>
    </row>
    <row r="18" spans="1:16" ht="33" customHeight="1">
      <c r="A18" s="9" t="s">
        <v>48</v>
      </c>
      <c r="B18" s="4" t="s">
        <v>49</v>
      </c>
      <c r="C18" s="10">
        <v>627071</v>
      </c>
      <c r="D18" s="10">
        <v>300000</v>
      </c>
      <c r="E18" s="10">
        <v>134000</v>
      </c>
      <c r="F18" s="10">
        <v>0</v>
      </c>
      <c r="G18" s="10">
        <v>46800</v>
      </c>
      <c r="H18" s="10">
        <v>0</v>
      </c>
      <c r="I18" s="22">
        <v>46385</v>
      </c>
      <c r="J18" s="22">
        <v>99352</v>
      </c>
      <c r="K18" s="28">
        <v>399886</v>
      </c>
      <c r="L18" s="22">
        <v>349019</v>
      </c>
      <c r="M18" s="10">
        <f t="shared" si="3"/>
        <v>627071</v>
      </c>
      <c r="N18" s="10">
        <f t="shared" si="4"/>
        <v>448371</v>
      </c>
      <c r="O18" s="10">
        <f t="shared" si="5"/>
        <v>0</v>
      </c>
      <c r="P18" s="10">
        <f>D18-N18</f>
        <v>-148371</v>
      </c>
    </row>
    <row r="19" spans="1:16" ht="30" customHeight="1">
      <c r="A19" s="9" t="s">
        <v>50</v>
      </c>
      <c r="B19" s="4" t="s">
        <v>51</v>
      </c>
      <c r="C19" s="10">
        <v>300000</v>
      </c>
      <c r="D19" s="10">
        <v>250000</v>
      </c>
      <c r="E19" s="10">
        <v>300000</v>
      </c>
      <c r="F19" s="10">
        <v>0</v>
      </c>
      <c r="G19" s="10">
        <v>0</v>
      </c>
      <c r="H19" s="10">
        <v>0</v>
      </c>
      <c r="I19" s="10">
        <v>0</v>
      </c>
      <c r="J19" s="22">
        <v>250000</v>
      </c>
      <c r="K19" s="22">
        <v>0</v>
      </c>
      <c r="L19" s="22">
        <v>0</v>
      </c>
      <c r="M19" s="10">
        <f t="shared" si="3"/>
        <v>300000</v>
      </c>
      <c r="N19" s="10">
        <f t="shared" si="4"/>
        <v>250000</v>
      </c>
      <c r="O19" s="10">
        <f t="shared" si="5"/>
        <v>0</v>
      </c>
      <c r="P19" s="10">
        <f t="shared" si="6"/>
        <v>0</v>
      </c>
    </row>
    <row r="20" spans="1:16" ht="49.5" customHeight="1">
      <c r="A20" s="9" t="s">
        <v>52</v>
      </c>
      <c r="B20" s="4" t="s">
        <v>53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22">
        <v>0</v>
      </c>
      <c r="L20" s="22">
        <v>0</v>
      </c>
      <c r="M20" s="10">
        <f t="shared" si="3"/>
        <v>0</v>
      </c>
      <c r="N20" s="10">
        <f t="shared" si="4"/>
        <v>0</v>
      </c>
      <c r="O20" s="10">
        <f t="shared" si="5"/>
        <v>0</v>
      </c>
      <c r="P20" s="10">
        <f t="shared" si="6"/>
        <v>0</v>
      </c>
    </row>
    <row r="21" spans="1:16" ht="30" customHeight="1">
      <c r="A21" s="9" t="s">
        <v>54</v>
      </c>
      <c r="B21" s="4" t="s">
        <v>55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22">
        <v>0</v>
      </c>
      <c r="L21" s="22">
        <v>0</v>
      </c>
      <c r="M21" s="10">
        <f t="shared" si="3"/>
        <v>0</v>
      </c>
      <c r="N21" s="10">
        <f t="shared" si="4"/>
        <v>0</v>
      </c>
      <c r="O21" s="10">
        <f t="shared" si="5"/>
        <v>0</v>
      </c>
      <c r="P21" s="10">
        <f t="shared" si="6"/>
        <v>0</v>
      </c>
    </row>
    <row r="22" spans="1:16" ht="30" customHeight="1">
      <c r="A22" s="9"/>
      <c r="B22" s="11" t="s">
        <v>38</v>
      </c>
      <c r="C22" s="13">
        <f aca="true" t="shared" si="7" ref="C22:P22">SUM(C12:C21)</f>
        <v>1355000</v>
      </c>
      <c r="D22" s="13">
        <f t="shared" si="7"/>
        <v>600000</v>
      </c>
      <c r="E22" s="13">
        <f t="shared" si="7"/>
        <v>581436</v>
      </c>
      <c r="F22" s="13">
        <f t="shared" si="7"/>
        <v>0</v>
      </c>
      <c r="G22" s="13">
        <f t="shared" si="7"/>
        <v>93827</v>
      </c>
      <c r="H22" s="13">
        <f t="shared" si="7"/>
        <v>0</v>
      </c>
      <c r="I22" s="13">
        <f t="shared" si="7"/>
        <v>181973</v>
      </c>
      <c r="J22" s="13">
        <f t="shared" si="7"/>
        <v>399352</v>
      </c>
      <c r="K22" s="27">
        <f t="shared" si="7"/>
        <v>497764</v>
      </c>
      <c r="L22" s="27">
        <f t="shared" si="7"/>
        <v>349019</v>
      </c>
      <c r="M22" s="13">
        <f t="shared" si="7"/>
        <v>1355000</v>
      </c>
      <c r="N22" s="13">
        <f t="shared" si="7"/>
        <v>748371</v>
      </c>
      <c r="O22" s="13">
        <f t="shared" si="7"/>
        <v>0</v>
      </c>
      <c r="P22" s="13">
        <f t="shared" si="7"/>
        <v>-148371</v>
      </c>
    </row>
    <row r="23" spans="1:16" ht="30" customHeight="1">
      <c r="A23" s="9"/>
      <c r="B23" s="11" t="s">
        <v>56</v>
      </c>
      <c r="C23" s="13">
        <f>C22+C10</f>
        <v>1500000</v>
      </c>
      <c r="D23" s="13">
        <f aca="true" t="shared" si="8" ref="D23:P23">D22+D10</f>
        <v>600000</v>
      </c>
      <c r="E23" s="13">
        <f t="shared" si="8"/>
        <v>627192</v>
      </c>
      <c r="F23" s="13">
        <f t="shared" si="8"/>
        <v>0</v>
      </c>
      <c r="G23" s="13">
        <f t="shared" si="8"/>
        <v>116705</v>
      </c>
      <c r="H23" s="13">
        <f t="shared" si="8"/>
        <v>0</v>
      </c>
      <c r="I23" s="13">
        <f t="shared" si="8"/>
        <v>227729</v>
      </c>
      <c r="J23" s="13">
        <f t="shared" si="8"/>
        <v>399352</v>
      </c>
      <c r="K23" s="27">
        <f t="shared" si="8"/>
        <v>525026</v>
      </c>
      <c r="L23" s="27">
        <f t="shared" si="8"/>
        <v>349019</v>
      </c>
      <c r="M23" s="13">
        <f t="shared" si="8"/>
        <v>1496652</v>
      </c>
      <c r="N23" s="13">
        <f t="shared" si="8"/>
        <v>748371</v>
      </c>
      <c r="O23" s="13">
        <f t="shared" si="8"/>
        <v>3348</v>
      </c>
      <c r="P23" s="13">
        <f t="shared" si="8"/>
        <v>-148371</v>
      </c>
    </row>
    <row r="27" spans="2:7" ht="95.25" customHeight="1">
      <c r="B27" s="24" t="s">
        <v>83</v>
      </c>
      <c r="C27" s="24"/>
      <c r="D27" s="43" t="s">
        <v>57</v>
      </c>
      <c r="E27" s="43"/>
      <c r="F27" s="43" t="s">
        <v>84</v>
      </c>
      <c r="G27" s="43"/>
    </row>
    <row r="28" spans="2:7" ht="15.75">
      <c r="B28" s="48" t="s">
        <v>82</v>
      </c>
      <c r="C28" s="48"/>
      <c r="D28" s="48"/>
      <c r="E28" s="48"/>
      <c r="F28" s="48"/>
      <c r="G28" s="48"/>
    </row>
    <row r="30" spans="2:7" ht="15.75">
      <c r="B30" s="18" t="s">
        <v>58</v>
      </c>
      <c r="C30" s="17"/>
      <c r="D30" s="43" t="s">
        <v>57</v>
      </c>
      <c r="E30" s="43"/>
      <c r="F30" s="43" t="s">
        <v>88</v>
      </c>
      <c r="G30" s="43"/>
    </row>
    <row r="31" spans="2:7" ht="15.75">
      <c r="B31" s="44" t="s">
        <v>72</v>
      </c>
      <c r="C31" s="44"/>
      <c r="D31" s="44"/>
      <c r="E31" s="44"/>
      <c r="F31" s="44"/>
      <c r="G31" s="44"/>
    </row>
    <row r="32" spans="3:4" ht="33" customHeight="1">
      <c r="C32" s="42" t="s">
        <v>22</v>
      </c>
      <c r="D32" s="42"/>
    </row>
  </sheetData>
  <sheetProtection/>
  <mergeCells count="21">
    <mergeCell ref="A1:P1"/>
    <mergeCell ref="B27:C27"/>
    <mergeCell ref="O2:P3"/>
    <mergeCell ref="A2:A4"/>
    <mergeCell ref="B2:B4"/>
    <mergeCell ref="F27:G27"/>
    <mergeCell ref="B28:G28"/>
    <mergeCell ref="B11:P11"/>
    <mergeCell ref="E3:F3"/>
    <mergeCell ref="I3:J3"/>
    <mergeCell ref="G3:H3"/>
    <mergeCell ref="M3:N3"/>
    <mergeCell ref="E2:N2"/>
    <mergeCell ref="K3:L3"/>
    <mergeCell ref="D27:E27"/>
    <mergeCell ref="C2:D3"/>
    <mergeCell ref="B6:P6"/>
    <mergeCell ref="C32:D32"/>
    <mergeCell ref="D30:E30"/>
    <mergeCell ref="F30:G30"/>
    <mergeCell ref="B31:G31"/>
  </mergeCells>
  <printOptions/>
  <pageMargins left="0.1968503937007874" right="0" top="0.5905511811023623" bottom="0.31496062992125984" header="0" footer="0.15748031496062992"/>
  <pageSetup firstPageNumber="2" useFirstPageNumber="1" horizontalDpi="600" verticalDpi="600" orientation="landscape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ГлавБух</cp:lastModifiedBy>
  <cp:lastPrinted>2016-10-04T07:51:15Z</cp:lastPrinted>
  <dcterms:created xsi:type="dcterms:W3CDTF">2005-05-12T22:05:41Z</dcterms:created>
  <dcterms:modified xsi:type="dcterms:W3CDTF">2016-10-05T12:32:28Z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